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9440" windowHeight="9435" activeTab="0"/>
  </bookViews>
  <sheets>
    <sheet name="Лист1" sheetId="1" r:id="rId1"/>
    <sheet name="Лист3" sheetId="2" r:id="rId2"/>
  </sheets>
  <definedNames>
    <definedName name="_xlnm.Print_Area" localSheetId="0">'Лист1'!$A$1:$H$32</definedName>
  </definedNames>
  <calcPr fullCalcOnLoad="1"/>
</workbook>
</file>

<file path=xl/sharedStrings.xml><?xml version="1.0" encoding="utf-8"?>
<sst xmlns="http://schemas.openxmlformats.org/spreadsheetml/2006/main" count="71" uniqueCount="70">
  <si>
    <t>тысяч рублей</t>
  </si>
  <si>
    <t>Наименование программы</t>
  </si>
  <si>
    <t xml:space="preserve"> Администрация МО "Гиагинский район"</t>
  </si>
  <si>
    <t>№    п/п</t>
  </si>
  <si>
    <t>1.</t>
  </si>
  <si>
    <t>3.</t>
  </si>
  <si>
    <t>Муниципальная программа МО "Гиагинский район" "Развитие экономики" на 2014-2018 годы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</si>
  <si>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</si>
  <si>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</si>
  <si>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</si>
  <si>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</si>
  <si>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</si>
  <si>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6400000000</t>
  </si>
  <si>
    <t xml:space="preserve">Муниципальная программа «Благоустройство территории муниципального образования «Сергиевское сельское поселение»е образования" 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</si>
  <si>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</si>
  <si>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>Подпрограмма «Озеленение территории муниципального образования «Сергиевское сельское поселение»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</si>
  <si>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</si>
  <si>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</si>
  <si>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</si>
  <si>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</si>
  <si>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>Программа «Формирование современной городской среды  на территории МО «Сергиевское сельское поселение»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</si>
  <si>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</si>
  <si>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</t>
  </si>
  <si>
    <t>Подпрограмма "Обеспечение первичных мер пожарной безопасности муниципального образования "Сергиевское сельское поселение"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</si>
  <si>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</si>
  <si>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</si>
  <si>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 xml:space="preserve">«Энергосбережение и повышение энергетической эффективности в муниципальном образовании «Сергиевское сельское поселение» </t>
  </si>
  <si>
    <t>Муниципальная программа "Развитие сферы культуры в МО «Сергиевское сельское поселение».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</si>
  <si>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</si>
  <si>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МО   «Сергиевское сельское поселение»  «Программа развития систем коммунальной инфраструктуры МО «Сергиевское сельское поселение» </t>
  </si>
  <si>
    <t xml:space="preserve"> Муниципальная программы обеспечения безопасности дорожного движения на территории муниципального образования «Сергиевское сельское поселение» </t>
  </si>
  <si>
    <t>Муниципальная программа  "Памятные и юбилейные даты в муниципальном образовании "Сергиевское сельское поселение"</t>
  </si>
  <si>
    <t>Уточненный план на 01.01.2021 г.</t>
  </si>
  <si>
    <t>Фактическое исполнение на 01.01.2021 г.</t>
  </si>
  <si>
    <t xml:space="preserve">Исполнение муниципальных программ  муниципального образования «Сергиевское сельское поселение» с распределением бюджетных ассигнований за  2021 год </t>
  </si>
  <si>
    <t xml:space="preserve">Гл.специалист по финансово-экономическим вопросам </t>
  </si>
  <si>
    <t>Н..В.Фомина</t>
  </si>
  <si>
    <t>6Ч00000000</t>
  </si>
  <si>
    <t>6Ч10000100</t>
  </si>
  <si>
    <t>6Ч30000300</t>
  </si>
  <si>
    <t>6Ч40000400</t>
  </si>
  <si>
    <t>6Ч50000500</t>
  </si>
  <si>
    <t>6Ч60000600</t>
  </si>
  <si>
    <t>6Ч70000700</t>
  </si>
  <si>
    <t>6Ч80000800</t>
  </si>
  <si>
    <t>6Э10000100</t>
  </si>
  <si>
    <t>6Э20000200</t>
  </si>
  <si>
    <t>6Э00000000</t>
  </si>
  <si>
    <t>6Ч20000200</t>
  </si>
  <si>
    <t>6Я00007100</t>
  </si>
  <si>
    <t>6Я00005100</t>
  </si>
  <si>
    <t>620000Ф800</t>
  </si>
  <si>
    <t>619000Ф700</t>
  </si>
  <si>
    <t>619000К700</t>
  </si>
  <si>
    <t>618000Ф500</t>
  </si>
  <si>
    <t>6Э40000000</t>
  </si>
  <si>
    <t>Муниципальная программа поддержки и развития малого и среднего предпринимательства "</t>
  </si>
  <si>
    <t>6Я 000 0610</t>
  </si>
  <si>
    <t>2,0</t>
  </si>
  <si>
    <t>30,0</t>
  </si>
  <si>
    <t>230,0</t>
  </si>
  <si>
    <t>1308,0</t>
  </si>
  <si>
    <t>20,0</t>
  </si>
  <si>
    <t>60,0</t>
  </si>
  <si>
    <t>100,0</t>
  </si>
  <si>
    <t>100</t>
  </si>
  <si>
    <t>200,0</t>
  </si>
  <si>
    <t>335,0</t>
  </si>
  <si>
    <t>205,0</t>
  </si>
  <si>
    <t>1163,7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</si>
</sst>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Fill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Alignment="1">
      <alignment horizontal="right" vertical="top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7" fillId="0" borderId="0" xfId="0" applyFont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right" vertical="center" wrapText="1"/>
    </xf>
    <xf numFmtId="164" fontId="49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64" fontId="44" fillId="33" borderId="12" xfId="0" applyNumberFormat="1" applyFont="1" applyFill="1" applyBorder="1" applyAlignment="1">
      <alignment horizontal="right" vertical="center"/>
    </xf>
    <xf numFmtId="164" fontId="44" fillId="33" borderId="10" xfId="0" applyNumberFormat="1" applyFont="1" applyFill="1" applyBorder="1" applyAlignment="1">
      <alignment horizontal="right" vertical="center"/>
    </xf>
    <xf numFmtId="164" fontId="43" fillId="33" borderId="10" xfId="0" applyNumberFormat="1" applyFont="1" applyFill="1" applyBorder="1" applyAlignment="1">
      <alignment horizontal="right" vertical="center"/>
    </xf>
    <xf numFmtId="164" fontId="44" fillId="33" borderId="12" xfId="0" applyNumberFormat="1" applyFont="1" applyFill="1" applyBorder="1" applyAlignment="1">
      <alignment horizontal="right" vertical="center" wrapText="1"/>
    </xf>
    <xf numFmtId="164" fontId="6" fillId="33" borderId="12" xfId="0" applyNumberFormat="1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5" fillId="0" borderId="0" xfId="0" applyFont="1" applyFill="1" applyAlignment="1">
      <alignment horizontal="right" wrapText="1"/>
    </xf>
    <xf numFmtId="0" fontId="46" fillId="33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8" xfId="0" applyNumberFormat="1" applyFont="1" applyBorder="1" applyAlignment="1">
      <alignment horizontal="right" wrapText="1"/>
    </xf>
    <xf numFmtId="49" fontId="5" fillId="0" borderId="16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right" wrapText="1"/>
    </xf>
    <xf numFmtId="2" fontId="47" fillId="33" borderId="12" xfId="0" applyNumberFormat="1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 wrapText="1"/>
    </xf>
    <xf numFmtId="164" fontId="50" fillId="33" borderId="12" xfId="0" applyNumberFormat="1" applyFont="1" applyFill="1" applyBorder="1" applyAlignment="1">
      <alignment horizontal="right" vertical="center" wrapText="1"/>
    </xf>
    <xf numFmtId="164" fontId="50" fillId="33" borderId="10" xfId="0" applyNumberFormat="1" applyFont="1" applyFill="1" applyBorder="1" applyAlignment="1">
      <alignment horizontal="righ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wrapText="1"/>
    </xf>
    <xf numFmtId="164" fontId="48" fillId="33" borderId="12" xfId="0" applyNumberFormat="1" applyFont="1" applyFill="1" applyBorder="1" applyAlignment="1">
      <alignment horizontal="right" vertical="center" wrapText="1"/>
    </xf>
    <xf numFmtId="164" fontId="48" fillId="33" borderId="10" xfId="0" applyNumberFormat="1" applyFont="1" applyFill="1" applyBorder="1" applyAlignment="1">
      <alignment horizontal="right" vertical="center" wrapText="1"/>
    </xf>
    <xf numFmtId="2" fontId="44" fillId="33" borderId="12" xfId="0" applyNumberFormat="1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48" fillId="33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center" wrapText="1"/>
    </xf>
    <xf numFmtId="164" fontId="44" fillId="0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0" fontId="47" fillId="0" borderId="19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5.421875" style="1" customWidth="1"/>
    <col min="2" max="2" width="56.8515625" style="1" customWidth="1"/>
    <col min="3" max="3" width="15.00390625" style="1" customWidth="1"/>
    <col min="4" max="4" width="13.421875" style="1" customWidth="1"/>
    <col min="5" max="5" width="16.00390625" style="1" customWidth="1"/>
    <col min="6" max="6" width="13.28125" style="1" customWidth="1"/>
    <col min="7" max="7" width="13.7109375" style="1" customWidth="1"/>
    <col min="8" max="8" width="13.8515625" style="1" customWidth="1"/>
    <col min="9" max="9" width="11.421875" style="1" customWidth="1"/>
    <col min="10" max="16384" width="9.140625" style="1" customWidth="1"/>
  </cols>
  <sheetData>
    <row r="1" spans="1:9" ht="62.25" customHeight="1">
      <c r="A1" s="2"/>
      <c r="B1" s="2"/>
      <c r="C1" s="73"/>
      <c r="D1" s="73"/>
      <c r="E1" s="73"/>
      <c r="F1" s="12"/>
      <c r="G1" s="70" t="s">
        <v>8</v>
      </c>
      <c r="H1" s="70"/>
      <c r="I1" s="31"/>
    </row>
    <row r="2" spans="1:8" ht="54.75" customHeight="1">
      <c r="A2" s="66" t="s">
        <v>34</v>
      </c>
      <c r="B2" s="66"/>
      <c r="C2" s="66"/>
      <c r="D2" s="66"/>
      <c r="E2" s="66"/>
      <c r="F2" s="66"/>
      <c r="G2" s="66"/>
      <c r="H2" s="66"/>
    </row>
    <row r="3" spans="1:8" ht="21" customHeight="1">
      <c r="A3" s="67"/>
      <c r="B3" s="67"/>
      <c r="C3" s="67"/>
      <c r="D3" s="67"/>
      <c r="E3" s="67"/>
      <c r="F3" s="13"/>
      <c r="G3" s="13"/>
      <c r="H3" s="13" t="s">
        <v>0</v>
      </c>
    </row>
    <row r="4" spans="1:8" ht="15.75" customHeight="1">
      <c r="A4" s="68" t="s">
        <v>3</v>
      </c>
      <c r="B4" s="68" t="s">
        <v>1</v>
      </c>
      <c r="C4" s="68" t="s">
        <v>9</v>
      </c>
      <c r="D4" s="41"/>
      <c r="E4" s="71" t="s">
        <v>32</v>
      </c>
      <c r="F4" s="71" t="s">
        <v>33</v>
      </c>
      <c r="G4" s="71" t="s">
        <v>10</v>
      </c>
      <c r="H4" s="71" t="s">
        <v>11</v>
      </c>
    </row>
    <row r="5" spans="1:8" ht="69.75" customHeight="1">
      <c r="A5" s="69"/>
      <c r="B5" s="69"/>
      <c r="C5" s="69"/>
      <c r="D5" s="42"/>
      <c r="E5" s="72"/>
      <c r="F5" s="72"/>
      <c r="G5" s="72"/>
      <c r="H5" s="72"/>
    </row>
    <row r="6" spans="1:8" ht="66" customHeight="1">
      <c r="A6" s="9" t="s">
        <v>4</v>
      </c>
      <c r="B6" s="33" t="s">
        <v>13</v>
      </c>
      <c r="C6" s="15" t="s">
        <v>37</v>
      </c>
      <c r="D6" s="52">
        <f>D7+D8+D9+D12+D13+D14</f>
        <v>1848.7</v>
      </c>
      <c r="E6" s="65">
        <f>E7+E8+E9+E12+E13+E14</f>
        <v>3374.7000000000003</v>
      </c>
      <c r="F6" s="25">
        <f>F7+F8+F9+F12+F13+F14</f>
        <v>3374.7000000000003</v>
      </c>
      <c r="G6" s="26">
        <f>SUM(F6-E6)</f>
        <v>0</v>
      </c>
      <c r="H6" s="26">
        <f>SUM(F6/E6*100)</f>
        <v>100</v>
      </c>
    </row>
    <row r="7" spans="1:8" ht="71.25" customHeight="1">
      <c r="A7" s="3"/>
      <c r="B7" s="16" t="s">
        <v>14</v>
      </c>
      <c r="C7" s="15" t="s">
        <v>38</v>
      </c>
      <c r="D7" s="48" t="s">
        <v>68</v>
      </c>
      <c r="E7" s="20">
        <v>750.4</v>
      </c>
      <c r="F7" s="21">
        <v>750.4</v>
      </c>
      <c r="G7" s="27">
        <f aca="true" t="shared" si="0" ref="G7:G25">SUM(F7-E7)</f>
        <v>0</v>
      </c>
      <c r="H7" s="27">
        <f>SUM(F7/E7*100)</f>
        <v>100</v>
      </c>
    </row>
    <row r="8" spans="1:8" ht="71.25" customHeight="1">
      <c r="A8" s="9"/>
      <c r="B8" s="34" t="s">
        <v>15</v>
      </c>
      <c r="C8" s="15" t="s">
        <v>39</v>
      </c>
      <c r="D8" s="48" t="s">
        <v>62</v>
      </c>
      <c r="E8" s="28">
        <v>25</v>
      </c>
      <c r="F8" s="28">
        <v>25</v>
      </c>
      <c r="G8" s="26">
        <f t="shared" si="0"/>
        <v>0</v>
      </c>
      <c r="H8" s="26">
        <f aca="true" t="shared" si="1" ref="H8:H15">SUM(F8/E8*100)</f>
        <v>100</v>
      </c>
    </row>
    <row r="9" spans="1:8" ht="79.5" customHeight="1">
      <c r="A9" s="3"/>
      <c r="B9" s="34" t="s">
        <v>16</v>
      </c>
      <c r="C9" s="15" t="s">
        <v>40</v>
      </c>
      <c r="D9" s="48" t="s">
        <v>66</v>
      </c>
      <c r="E9" s="20">
        <v>190.5</v>
      </c>
      <c r="F9" s="21">
        <v>190.5</v>
      </c>
      <c r="G9" s="27">
        <f t="shared" si="0"/>
        <v>0</v>
      </c>
      <c r="H9" s="27">
        <f t="shared" si="1"/>
        <v>100</v>
      </c>
    </row>
    <row r="10" spans="1:8" ht="0.75" customHeight="1" hidden="1">
      <c r="A10" s="9" t="s">
        <v>5</v>
      </c>
      <c r="B10" s="33" t="s">
        <v>6</v>
      </c>
      <c r="C10" s="15" t="s">
        <v>12</v>
      </c>
      <c r="D10" s="48"/>
      <c r="E10" s="28">
        <f>E11</f>
        <v>0</v>
      </c>
      <c r="F10" s="28">
        <f>F11</f>
        <v>0</v>
      </c>
      <c r="G10" s="26">
        <f t="shared" si="0"/>
        <v>0</v>
      </c>
      <c r="H10" s="26" t="e">
        <f t="shared" si="1"/>
        <v>#DIV/0!</v>
      </c>
    </row>
    <row r="11" spans="1:8" ht="15.75" hidden="1">
      <c r="A11" s="3"/>
      <c r="B11" s="18" t="s">
        <v>2</v>
      </c>
      <c r="C11" s="17"/>
      <c r="D11" s="49"/>
      <c r="E11" s="20">
        <v>0</v>
      </c>
      <c r="F11" s="21">
        <v>0</v>
      </c>
      <c r="G11" s="27">
        <f t="shared" si="0"/>
        <v>0</v>
      </c>
      <c r="H11" s="27" t="e">
        <f t="shared" si="1"/>
        <v>#DIV/0!</v>
      </c>
    </row>
    <row r="12" spans="1:8" ht="61.5" customHeight="1">
      <c r="A12" s="10"/>
      <c r="B12" s="34" t="s">
        <v>17</v>
      </c>
      <c r="C12" s="15" t="s">
        <v>41</v>
      </c>
      <c r="D12" s="48" t="s">
        <v>69</v>
      </c>
      <c r="E12" s="28">
        <v>2113.9</v>
      </c>
      <c r="F12" s="28">
        <v>2113.9</v>
      </c>
      <c r="G12" s="26">
        <f t="shared" si="0"/>
        <v>0</v>
      </c>
      <c r="H12" s="26">
        <f t="shared" si="1"/>
        <v>100</v>
      </c>
    </row>
    <row r="13" spans="1:8" ht="47.25">
      <c r="A13" s="3"/>
      <c r="B13" s="34" t="s">
        <v>18</v>
      </c>
      <c r="C13" s="15" t="s">
        <v>42</v>
      </c>
      <c r="D13" s="48" t="s">
        <v>63</v>
      </c>
      <c r="E13" s="20">
        <v>17.8</v>
      </c>
      <c r="F13" s="21">
        <v>17.8</v>
      </c>
      <c r="G13" s="27">
        <f t="shared" si="0"/>
        <v>0</v>
      </c>
      <c r="H13" s="27">
        <f t="shared" si="1"/>
        <v>100</v>
      </c>
    </row>
    <row r="14" spans="1:8" ht="60.75" customHeight="1">
      <c r="A14" s="9"/>
      <c r="B14" s="35" t="s">
        <v>19</v>
      </c>
      <c r="C14" s="15" t="s">
        <v>43</v>
      </c>
      <c r="D14" s="48" t="s">
        <v>66</v>
      </c>
      <c r="E14" s="29">
        <v>277.1</v>
      </c>
      <c r="F14" s="29">
        <v>277.1</v>
      </c>
      <c r="G14" s="26">
        <f>SUM(F14-E14)</f>
        <v>0</v>
      </c>
      <c r="H14" s="26">
        <f>SUM(F14/E14*100)</f>
        <v>100</v>
      </c>
    </row>
    <row r="15" spans="1:8" ht="80.25" customHeight="1">
      <c r="A15" s="3">
        <v>2</v>
      </c>
      <c r="B15" s="36" t="s">
        <v>20</v>
      </c>
      <c r="C15" s="15" t="s">
        <v>44</v>
      </c>
      <c r="D15" s="52" t="s">
        <v>64</v>
      </c>
      <c r="E15" s="20">
        <v>0</v>
      </c>
      <c r="F15" s="21">
        <v>0</v>
      </c>
      <c r="G15" s="27">
        <f t="shared" si="0"/>
        <v>0</v>
      </c>
      <c r="H15" s="27" t="e">
        <f t="shared" si="1"/>
        <v>#DIV/0!</v>
      </c>
    </row>
    <row r="16" spans="1:8" ht="101.25" customHeight="1" thickBot="1">
      <c r="A16" s="3">
        <v>3</v>
      </c>
      <c r="B16" s="37" t="s">
        <v>21</v>
      </c>
      <c r="C16" s="15" t="s">
        <v>47</v>
      </c>
      <c r="D16" s="52">
        <f>D17+D18</f>
        <v>115</v>
      </c>
      <c r="E16" s="53">
        <f>E17+E18</f>
        <v>98.6</v>
      </c>
      <c r="F16" s="54">
        <f>F17+F18</f>
        <v>98.6</v>
      </c>
      <c r="G16" s="26">
        <f t="shared" si="0"/>
        <v>0</v>
      </c>
      <c r="H16" s="26">
        <f aca="true" t="shared" si="2" ref="H16:H25">SUM(F16/E16*100)</f>
        <v>100</v>
      </c>
    </row>
    <row r="17" spans="1:8" ht="63.75" thickBot="1">
      <c r="A17" s="3"/>
      <c r="B17" s="38" t="s">
        <v>22</v>
      </c>
      <c r="C17" s="17" t="s">
        <v>46</v>
      </c>
      <c r="D17" s="51">
        <v>15</v>
      </c>
      <c r="E17" s="20">
        <v>9</v>
      </c>
      <c r="F17" s="21">
        <v>9</v>
      </c>
      <c r="G17" s="27">
        <f t="shared" si="0"/>
        <v>0</v>
      </c>
      <c r="H17" s="27">
        <f t="shared" si="2"/>
        <v>100</v>
      </c>
    </row>
    <row r="18" spans="1:8" ht="84" customHeight="1" thickBot="1">
      <c r="A18" s="10"/>
      <c r="B18" s="39" t="s">
        <v>23</v>
      </c>
      <c r="C18" s="17" t="s">
        <v>45</v>
      </c>
      <c r="D18" s="49" t="s">
        <v>65</v>
      </c>
      <c r="E18" s="28">
        <v>89.6</v>
      </c>
      <c r="F18" s="28">
        <v>89.6</v>
      </c>
      <c r="G18" s="26">
        <f t="shared" si="0"/>
        <v>0</v>
      </c>
      <c r="H18" s="26">
        <f t="shared" si="2"/>
        <v>100</v>
      </c>
    </row>
    <row r="19" spans="1:8" ht="94.5">
      <c r="A19" s="11">
        <v>4</v>
      </c>
      <c r="B19" s="40" t="s">
        <v>24</v>
      </c>
      <c r="C19" s="46" t="s">
        <v>55</v>
      </c>
      <c r="D19" s="64">
        <v>2</v>
      </c>
      <c r="E19" s="53">
        <v>2.3</v>
      </c>
      <c r="F19" s="54">
        <v>2.3</v>
      </c>
      <c r="G19" s="26">
        <f t="shared" si="0"/>
        <v>0</v>
      </c>
      <c r="H19" s="26">
        <f t="shared" si="2"/>
        <v>100</v>
      </c>
    </row>
    <row r="20" spans="1:8" ht="63" customHeight="1">
      <c r="A20" s="10">
        <v>5</v>
      </c>
      <c r="B20" s="40" t="s">
        <v>25</v>
      </c>
      <c r="C20" s="17" t="s">
        <v>50</v>
      </c>
      <c r="D20" s="51">
        <v>2</v>
      </c>
      <c r="E20" s="28">
        <v>0.3</v>
      </c>
      <c r="F20" s="28">
        <v>0.3</v>
      </c>
      <c r="G20" s="26">
        <f t="shared" si="0"/>
        <v>0</v>
      </c>
      <c r="H20" s="26">
        <f t="shared" si="2"/>
        <v>100</v>
      </c>
    </row>
    <row r="21" spans="1:8" ht="47.25">
      <c r="A21" s="3">
        <v>6</v>
      </c>
      <c r="B21" s="40" t="s">
        <v>26</v>
      </c>
      <c r="C21" s="15" t="s">
        <v>49</v>
      </c>
      <c r="D21" s="52">
        <v>55</v>
      </c>
      <c r="E21" s="53">
        <v>55</v>
      </c>
      <c r="F21" s="55">
        <v>55</v>
      </c>
      <c r="G21" s="26">
        <f t="shared" si="0"/>
        <v>0</v>
      </c>
      <c r="H21" s="26">
        <f t="shared" si="2"/>
        <v>100</v>
      </c>
    </row>
    <row r="22" spans="1:8" ht="81.75" customHeight="1">
      <c r="A22" s="10">
        <v>7</v>
      </c>
      <c r="B22" s="40" t="s">
        <v>27</v>
      </c>
      <c r="C22" s="46" t="s">
        <v>52</v>
      </c>
      <c r="D22" s="63" t="s">
        <v>59</v>
      </c>
      <c r="E22" s="28">
        <v>21.9</v>
      </c>
      <c r="F22" s="28">
        <v>21.9</v>
      </c>
      <c r="G22" s="26">
        <f t="shared" si="0"/>
        <v>0</v>
      </c>
      <c r="H22" s="26">
        <f t="shared" si="2"/>
        <v>100</v>
      </c>
    </row>
    <row r="23" spans="1:8" ht="47.25">
      <c r="A23" s="11">
        <v>8</v>
      </c>
      <c r="B23" s="40" t="s">
        <v>28</v>
      </c>
      <c r="C23" s="56" t="s">
        <v>51</v>
      </c>
      <c r="D23" s="60" t="s">
        <v>60</v>
      </c>
      <c r="E23" s="53">
        <v>241.3</v>
      </c>
      <c r="F23" s="54">
        <v>241.3</v>
      </c>
      <c r="G23" s="26">
        <f t="shared" si="0"/>
        <v>0</v>
      </c>
      <c r="H23" s="26">
        <f t="shared" si="2"/>
        <v>100</v>
      </c>
    </row>
    <row r="24" spans="1:8" ht="122.25" customHeight="1" thickBot="1">
      <c r="A24" s="10">
        <v>9</v>
      </c>
      <c r="B24" s="36" t="s">
        <v>30</v>
      </c>
      <c r="C24" s="19" t="s">
        <v>48</v>
      </c>
      <c r="D24" s="62" t="s">
        <v>61</v>
      </c>
      <c r="E24" s="28">
        <v>1364.3</v>
      </c>
      <c r="F24" s="28">
        <v>1361.8</v>
      </c>
      <c r="G24" s="26">
        <f t="shared" si="0"/>
        <v>-2.5</v>
      </c>
      <c r="H24" s="26">
        <f t="shared" si="2"/>
        <v>99.81675584548853</v>
      </c>
    </row>
    <row r="25" spans="1:8" ht="51" customHeight="1">
      <c r="A25" s="10">
        <v>10</v>
      </c>
      <c r="B25" s="33" t="s">
        <v>29</v>
      </c>
      <c r="C25" s="45" t="s">
        <v>54</v>
      </c>
      <c r="D25" s="61" t="s">
        <v>67</v>
      </c>
      <c r="E25" s="28">
        <v>309.1</v>
      </c>
      <c r="F25" s="28">
        <v>309.1</v>
      </c>
      <c r="G25" s="26">
        <f t="shared" si="0"/>
        <v>0</v>
      </c>
      <c r="H25" s="26">
        <f t="shared" si="2"/>
        <v>100</v>
      </c>
    </row>
    <row r="26" spans="1:8" ht="68.25" customHeight="1">
      <c r="A26" s="9">
        <v>11</v>
      </c>
      <c r="B26" s="33" t="s">
        <v>31</v>
      </c>
      <c r="C26" s="43" t="s">
        <v>53</v>
      </c>
      <c r="D26" s="50"/>
      <c r="E26" s="28">
        <v>18.9</v>
      </c>
      <c r="F26" s="28">
        <v>18.9</v>
      </c>
      <c r="G26" s="26">
        <v>0</v>
      </c>
      <c r="H26" s="26">
        <v>100</v>
      </c>
    </row>
    <row r="27" spans="1:8" ht="30" customHeight="1">
      <c r="A27" s="4">
        <v>12</v>
      </c>
      <c r="B27" s="47" t="s">
        <v>56</v>
      </c>
      <c r="C27" s="44" t="s">
        <v>57</v>
      </c>
      <c r="D27" s="60" t="s">
        <v>58</v>
      </c>
      <c r="E27" s="57">
        <f>-F27</f>
        <v>0</v>
      </c>
      <c r="F27" s="58">
        <v>0</v>
      </c>
      <c r="G27" s="26">
        <v>0</v>
      </c>
      <c r="H27" s="26">
        <v>0</v>
      </c>
    </row>
    <row r="28" spans="1:8" ht="60.75" customHeight="1">
      <c r="A28" s="24"/>
      <c r="B28" s="22" t="s">
        <v>7</v>
      </c>
      <c r="C28" s="23"/>
      <c r="D28" s="59">
        <f>D6+D15+D16+D19+D20+D21+D22+D23+D24+D25+D27</f>
        <v>4027.7</v>
      </c>
      <c r="E28" s="25">
        <v>5486.3</v>
      </c>
      <c r="F28" s="25">
        <v>5483.8</v>
      </c>
      <c r="G28" s="26">
        <f>SUM(F28-E28)</f>
        <v>-2.5</v>
      </c>
      <c r="H28" s="26">
        <f>SUM(F28/E28*100)</f>
        <v>99.95443194867215</v>
      </c>
    </row>
    <row r="29" spans="1:4" ht="15.75">
      <c r="A29" s="30"/>
      <c r="B29" s="7"/>
      <c r="C29" s="6"/>
      <c r="D29" s="6"/>
    </row>
    <row r="30" spans="1:8" ht="31.5">
      <c r="A30" s="6"/>
      <c r="B30" s="14" t="s">
        <v>35</v>
      </c>
      <c r="C30" s="5"/>
      <c r="D30" s="5"/>
      <c r="E30" s="8"/>
      <c r="F30" s="8"/>
      <c r="G30" s="32" t="s">
        <v>36</v>
      </c>
      <c r="H30" s="8"/>
    </row>
    <row r="31" ht="29.25" customHeight="1">
      <c r="A31" s="6"/>
    </row>
    <row r="32" ht="48.75" customHeight="1">
      <c r="A32" s="14"/>
    </row>
    <row r="33" ht="116.25" customHeight="1"/>
  </sheetData>
  <sheetProtection/>
  <mergeCells count="11">
    <mergeCell ref="A2:H2"/>
    <mergeCell ref="A3:E3"/>
    <mergeCell ref="A4:A5"/>
    <mergeCell ref="B4:B5"/>
    <mergeCell ref="G1:H1"/>
    <mergeCell ref="F4:F5"/>
    <mergeCell ref="G4:G5"/>
    <mergeCell ref="H4:H5"/>
    <mergeCell ref="E4:E5"/>
    <mergeCell ref="C4:C5"/>
    <mergeCell ref="C1:E1"/>
  </mergeCells>
  <printOptions/>
  <pageMargins left="0" right="0" top="0" bottom="0" header="0.31496062992125984" footer="0.31496062992125984"/>
  <pageSetup horizontalDpi="600" verticalDpi="600" orientation="landscape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2022-04-29T12:30:20Z</cp:lastPrinted>
  <dcterms:created xsi:type="dcterms:W3CDTF">2013-11-12T13:28:52Z</dcterms:created>
  <dcterms:modified xsi:type="dcterms:W3CDTF">2022-05-17T06:12:37Z</dcterms:modified>
  <cp:category/>
  <cp:version/>
  <cp:contentType/>
  <cp:contentStatus/>
</cp:coreProperties>
</file>